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HEC-IDOSO\PRESTAÇÃO DE CONTAS\JUNHO.2021\HEC - COVID\CGM\"/>
    </mc:Choice>
  </mc:AlternateContent>
  <xr:revisionPtr revIDLastSave="0" documentId="8_{AF251B08-D6A4-4659-BC5E-26A2E1E92FA9}" xr6:coauthVersionLast="45" xr6:coauthVersionMax="45" xr10:uidLastSave="{00000000-0000-0000-0000-000000000000}"/>
  <bookViews>
    <workbookView xWindow="-120" yWindow="-120" windowWidth="24240" windowHeight="13140" xr2:uid="{0BB621F1-B3EF-4082-AD5C-11A195C0C216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9" localSheetId="0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18" i="1"/>
  <c r="F24" i="1" s="1"/>
  <c r="F25" i="1" s="1"/>
  <c r="F19" i="1"/>
  <c r="F271" i="1" s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3" i="1"/>
  <c r="F52" i="1" s="1"/>
  <c r="F54" i="1"/>
  <c r="F55" i="1"/>
  <c r="F56" i="1"/>
  <c r="F59" i="1"/>
  <c r="F60" i="1"/>
  <c r="F62" i="1"/>
  <c r="F63" i="1"/>
  <c r="F64" i="1"/>
  <c r="F71" i="1"/>
  <c r="F69" i="1" s="1"/>
  <c r="F67" i="1" s="1"/>
  <c r="F61" i="1" s="1"/>
  <c r="F75" i="1"/>
  <c r="F76" i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2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7" i="1"/>
  <c r="F210" i="1" s="1"/>
  <c r="F208" i="1"/>
  <c r="F209" i="1"/>
  <c r="F216" i="1"/>
  <c r="F217" i="1"/>
  <c r="F227" i="1"/>
  <c r="F230" i="1"/>
  <c r="F236" i="1"/>
  <c r="F239" i="1" s="1"/>
  <c r="F237" i="1"/>
  <c r="F238" i="1"/>
  <c r="F245" i="1"/>
  <c r="F247" i="1"/>
  <c r="F257" i="1" s="1"/>
  <c r="F255" i="1"/>
  <c r="F273" i="1"/>
  <c r="F274" i="1"/>
  <c r="F275" i="1"/>
  <c r="F276" i="1"/>
  <c r="F272" i="1" s="1"/>
  <c r="F174" i="1" s="1"/>
  <c r="F277" i="1"/>
  <c r="F278" i="1"/>
  <c r="F284" i="1"/>
  <c r="F285" i="1" s="1"/>
  <c r="F175" i="1" s="1"/>
  <c r="F97" i="1" l="1"/>
  <c r="F38" i="1"/>
  <c r="F179" i="1" s="1"/>
  <c r="F263" i="1"/>
  <c r="F115" i="1"/>
  <c r="F78" i="1"/>
  <c r="F134" i="1"/>
  <c r="F262" i="1"/>
  <c r="F279" i="1"/>
  <c r="F220" i="1"/>
  <c r="F222" i="1" s="1"/>
  <c r="F218" i="1"/>
  <c r="F28" i="1" l="1"/>
  <c r="F114" i="1"/>
  <c r="F266" i="1"/>
  <c r="F177" i="1" l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<sst xmlns="http://schemas.openxmlformats.org/spreadsheetml/2006/main" count="634" uniqueCount="409">
  <si>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</si>
  <si>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</si>
  <si>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</si>
  <si>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</si>
  <si>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</si>
  <si>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</si>
  <si>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</si>
  <si>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</si>
  <si>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</si>
  <si>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</si>
  <si>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</si>
  <si>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</si>
  <si>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</si>
  <si>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</si>
  <si>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</si>
  <si>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</si>
  <si>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</si>
  <si>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</si>
  <si>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</si>
  <si>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</si>
  <si>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</si>
  <si>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</si>
  <si>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</si>
  <si>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</si>
  <si>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</si>
  <si>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</si>
  <si>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</si>
  <si>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</si>
  <si>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</si>
  <si>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</si>
  <si>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</si>
  <si>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</si>
  <si>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</si>
  <si>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</si>
  <si>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</si>
  <si>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</si>
  <si>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</si>
  <si>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</si>
  <si>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</si>
  <si>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</si>
  <si>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</si>
  <si>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</si>
  <si>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</si>
  <si>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</si>
  <si>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</si>
  <si>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</si>
  <si>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</si>
  <si>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</si>
  <si>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</si>
  <si>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</si>
  <si>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</si>
  <si>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</si>
  <si>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</si>
  <si>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</si>
  <si>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</si>
  <si>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</si>
  <si>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</si>
  <si>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</si>
  <si>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</si>
  <si>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</si>
  <si>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</si>
  <si>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</si>
  <si>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</si>
  <si>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</si>
  <si>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</si>
  <si>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</si>
  <si>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</si>
  <si>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</si>
  <si>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</si>
  <si>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</si>
  <si>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</si>
  <si>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</si>
  <si>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</si>
  <si>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</si>
  <si>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</si>
  <si>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</si>
  <si>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</si>
  <si>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</si>
  <si>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</si>
  <si>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</si>
  <si>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</si>
  <si>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</si>
  <si>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</si>
  <si>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</si>
  <si>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</si>
  <si>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</si>
  <si>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</si>
  <si>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</si>
  <si>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</si>
  <si>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</si>
  <si>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</si>
  <si>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</si>
  <si>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</si>
  <si>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</si>
  <si>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</si>
  <si>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</si>
  <si>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</si>
  <si>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</si>
  <si>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</si>
  <si>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</si>
  <si>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</si>
  <si>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</si>
  <si>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</si>
  <si>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</si>
  <si>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</si>
  <si>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</si>
  <si>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</si>
  <si>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</si>
  <si>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</si>
  <si>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</si>
  <si>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</si>
  <si>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</si>
  <si>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</si>
  <si>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</si>
  <si>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</si>
  <si>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</si>
  <si>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</si>
  <si>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</si>
  <si>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</si>
  <si>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</si>
  <si>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</si>
  <si>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</si>
  <si>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</si>
  <si>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</si>
  <si>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</si>
  <si>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</si>
  <si>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</si>
  <si>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</si>
  <si>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</si>
  <si>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</si>
  <si>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</si>
  <si>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</si>
  <si>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</si>
  <si>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</si>
  <si>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</si>
  <si>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</si>
  <si>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</si>
  <si>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</si>
  <si>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</si>
  <si>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</si>
  <si>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</si>
  <si>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</si>
  <si>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</si>
  <si>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</si>
  <si>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</si>
  <si>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</si>
  <si>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</si>
  <si>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</si>
  <si>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</si>
  <si>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</si>
  <si>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</si>
  <si>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</si>
  <si>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</si>
  <si>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</si>
  <si>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</si>
  <si>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</si>
  <si>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</si>
  <si>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</si>
  <si>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</si>
  <si>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</si>
  <si>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</si>
  <si>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</si>
  <si>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</si>
  <si>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</si>
  <si>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</si>
  <si>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</si>
  <si>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</si>
  <si>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</si>
  <si>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</si>
  <si>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</si>
  <si>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</si>
  <si>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</si>
  <si>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</si>
  <si>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</si>
  <si>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</si>
  <si>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</si>
  <si>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</si>
  <si>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</si>
  <si>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</si>
  <si>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</si>
  <si>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</si>
  <si>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</si>
  <si>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</si>
  <si>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</si>
  <si>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</si>
  <si>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</si>
  <si>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</si>
  <si>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</si>
  <si>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</si>
  <si>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</si>
  <si>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</si>
  <si>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</si>
  <si>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</si>
  <si>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</si>
  <si>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</si>
  <si>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</si>
  <si>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</si>
  <si>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</si>
  <si>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</si>
  <si>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</si>
  <si>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</si>
  <si>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</si>
  <si>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</si>
  <si>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</si>
  <si>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</si>
  <si>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</si>
  <si>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</si>
  <si>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</si>
  <si>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</si>
  <si>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</si>
  <si>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</si>
  <si>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</si>
  <si>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</si>
  <si>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</si>
  <si>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</si>
  <si>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</si>
  <si>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</si>
  <si>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</si>
  <si>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</si>
  <si>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</si>
  <si>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</si>
  <si>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</si>
  <si>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</si>
  <si>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</si>
  <si>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</si>
  <si>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</si>
  <si>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</si>
  <si>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</si>
  <si>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</si>
  <si>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</si>
  <si>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</si>
  <si>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</si>
  <si>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</si>
  <si>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</si>
  <si>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</si>
  <si>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</si>
  <si>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</si>
  <si>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</si>
  <si>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</si>
  <si>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</si>
  <si>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</si>
  <si>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</si>
  <si>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</si>
  <si>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</si>
  <si>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</si>
  <si>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</si>
  <si>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</si>
  <si>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</si>
  <si>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</si>
  <si>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</si>
  <si>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</si>
  <si>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</si>
  <si>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</si>
  <si>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</si>
  <si>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</si>
  <si>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</si>
  <si>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</si>
  <si>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</si>
  <si>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</si>
  <si>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</si>
  <si>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</si>
  <si>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</si>
  <si>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</si>
  <si>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</si>
  <si>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</si>
  <si>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</si>
  <si>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</si>
  <si>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</si>
  <si>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</si>
  <si>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</si>
  <si>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</si>
  <si>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</si>
  <si>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</si>
  <si>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</si>
  <si>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</si>
  <si>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</si>
  <si>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</si>
  <si>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</si>
  <si>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</si>
  <si>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</si>
  <si>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</si>
  <si>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</si>
  <si>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</si>
  <si>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</si>
  <si>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</si>
  <si>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</si>
  <si>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</si>
  <si>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</si>
  <si>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</si>
  <si>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</si>
  <si>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</si>
  <si>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</si>
  <si>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</si>
  <si>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</si>
  <si>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</si>
  <si>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</si>
  <si>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</si>
  <si>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</si>
  <si>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</si>
  <si>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</si>
  <si>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</si>
  <si>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</si>
  <si>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</si>
  <si>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</si>
  <si>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</si>
  <si>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</si>
  <si>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</si>
  <si>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</si>
  <si>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</si>
  <si>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</si>
  <si>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</si>
  <si>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</si>
  <si>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</si>
  <si>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</si>
  <si>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</si>
  <si>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</si>
  <si>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</si>
  <si>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</si>
  <si>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</si>
  <si>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</si>
  <si>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</si>
  <si>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</si>
  <si>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</si>
  <si>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</si>
  <si>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</si>
  <si>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</si>
  <si>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</si>
  <si>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</si>
  <si>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</si>
  <si>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</si>
  <si>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</si>
  <si>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</si>
  <si>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</si>
  <si>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</si>
  <si>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</si>
  <si>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</si>
  <si>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</si>
  <si>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</si>
  <si>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</si>
  <si>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</si>
  <si>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</si>
  <si>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</si>
  <si>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</si>
  <si>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</si>
  <si>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</si>
  <si>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</si>
  <si>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</si>
  <si>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</si>
  <si>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</si>
  <si>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</si>
  <si>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</si>
  <si>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</si>
  <si>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</si>
  <si>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</si>
  <si>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</si>
  <si>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</si>
  <si>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</si>
  <si>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</si>
  <si>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</si>
  <si>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</si>
  <si>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</si>
  <si>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</si>
  <si>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</si>
  <si>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</si>
  <si>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</si>
  <si>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</si>
  <si>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</si>
  <si>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</si>
  <si>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</si>
  <si>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</si>
  <si>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</si>
  <si>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</si>
  <si>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</si>
  <si>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</si>
  <si>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</si>
  <si>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</si>
  <si>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</si>
  <si>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</si>
  <si>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</si>
  <si>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</si>
  <si>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</si>
  <si>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</si>
  <si>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</si>
  <si>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</si>
  <si>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</si>
  <si>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</si>
  <si>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</si>
  <si>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</si>
  <si>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</si>
  <si>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</si>
  <si>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</si>
  <si>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</si>
  <si>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</si>
  <si>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</si>
  <si>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</si>
  <si>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</si>
  <si>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</si>
  <si>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HECPI - COVID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</si>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</sst>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514C9E6F-ED58-4B15-BC36-1C12407FD2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8E907E27-197D-46A5-B51D-79ABDE054B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FB66FC48-C447-4A28-8227-882A0C64BD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.2021%20-%20PCF%202021%20-%20REV%2007%20editada%20em%2010.06.2021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9">
          <cell r="C9">
            <v>653156.38</v>
          </cell>
        </row>
        <row r="10">
          <cell r="C10">
            <v>810099.23</v>
          </cell>
        </row>
        <row r="11">
          <cell r="C11">
            <v>90.5</v>
          </cell>
        </row>
        <row r="14">
          <cell r="C14">
            <v>44137.56</v>
          </cell>
        </row>
        <row r="16">
          <cell r="C16">
            <v>28054.53</v>
          </cell>
        </row>
        <row r="20">
          <cell r="C20">
            <v>99.44</v>
          </cell>
        </row>
        <row r="23">
          <cell r="C23">
            <v>34.31</v>
          </cell>
        </row>
        <row r="25">
          <cell r="C25">
            <v>44.82</v>
          </cell>
        </row>
        <row r="30">
          <cell r="C30">
            <v>1535716.77</v>
          </cell>
        </row>
        <row r="34">
          <cell r="C34">
            <v>114649.96</v>
          </cell>
        </row>
        <row r="35">
          <cell r="C35">
            <v>7563.07</v>
          </cell>
        </row>
        <row r="40">
          <cell r="C40">
            <v>1333.18</v>
          </cell>
        </row>
        <row r="41">
          <cell r="C41">
            <v>28835.439999999999</v>
          </cell>
        </row>
        <row r="44">
          <cell r="C44">
            <v>10350.209999999999</v>
          </cell>
        </row>
        <row r="57">
          <cell r="C57">
            <v>2554.9</v>
          </cell>
        </row>
        <row r="59">
          <cell r="C59">
            <v>2752</v>
          </cell>
        </row>
        <row r="65">
          <cell r="C65">
            <v>168038.75999999998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115874.03000000022</v>
          </cell>
          <cell r="F9">
            <v>9202.040800000017</v>
          </cell>
        </row>
        <row r="10">
          <cell r="D10">
            <v>0</v>
          </cell>
          <cell r="F10">
            <v>0</v>
          </cell>
        </row>
        <row r="12">
          <cell r="D12">
            <v>51653.670000000006</v>
          </cell>
          <cell r="F12">
            <v>6634.5680000000002</v>
          </cell>
          <cell r="H12">
            <v>923.94999999999993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126103.9624</v>
          </cell>
        </row>
        <row r="97">
          <cell r="D97">
            <v>0</v>
          </cell>
        </row>
        <row r="100">
          <cell r="C100">
            <v>81283.22</v>
          </cell>
        </row>
      </sheetData>
      <sheetData sheetId="5">
        <row r="17">
          <cell r="C17">
            <v>4.2801556420233462</v>
          </cell>
        </row>
      </sheetData>
      <sheetData sheetId="6">
        <row r="2">
          <cell r="K2">
            <v>7666.65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588268.4600000002</v>
          </cell>
        </row>
        <row r="2">
          <cell r="Y2">
            <v>1002063.9299999996</v>
          </cell>
        </row>
        <row r="3">
          <cell r="Y3">
            <v>22287.82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2986824.1999999946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4.3.2. Tarifas</v>
          </cell>
          <cell r="N11">
            <v>11.05</v>
          </cell>
        </row>
        <row r="12">
          <cell r="D12" t="str">
            <v>4.3.2. Tarifas</v>
          </cell>
          <cell r="N12">
            <v>11.05</v>
          </cell>
        </row>
        <row r="13">
          <cell r="D13" t="str">
            <v>4.3.2. Tarifas</v>
          </cell>
          <cell r="N13">
            <v>11.05</v>
          </cell>
        </row>
        <row r="14">
          <cell r="D14" t="str">
            <v>4.3.2. Tarifas</v>
          </cell>
          <cell r="N14">
            <v>11.05</v>
          </cell>
        </row>
        <row r="15">
          <cell r="D15" t="str">
            <v>4.3.2. Tarifas</v>
          </cell>
          <cell r="N15">
            <v>11.05</v>
          </cell>
        </row>
        <row r="16">
          <cell r="D16" t="str">
            <v>4.3.2. Tarifas</v>
          </cell>
          <cell r="N16">
            <v>11.05</v>
          </cell>
        </row>
        <row r="17">
          <cell r="D17" t="str">
            <v>4.3.2. Tarifas</v>
          </cell>
          <cell r="N17">
            <v>11.05</v>
          </cell>
        </row>
        <row r="18">
          <cell r="D18" t="str">
            <v>4.3.2. Tarifas</v>
          </cell>
          <cell r="N18">
            <v>11.05</v>
          </cell>
        </row>
        <row r="19">
          <cell r="D19" t="str">
            <v>4.3.2. Tarifas</v>
          </cell>
          <cell r="N19">
            <v>11.05</v>
          </cell>
        </row>
        <row r="20">
          <cell r="D20" t="str">
            <v>4.3.2. Tarifas</v>
          </cell>
          <cell r="N20">
            <v>11.05</v>
          </cell>
        </row>
        <row r="21">
          <cell r="D21" t="str">
            <v>4.3.2. Tarifas</v>
          </cell>
          <cell r="N21">
            <v>11.05</v>
          </cell>
        </row>
        <row r="22">
          <cell r="D22" t="str">
            <v xml:space="preserve"> 2.8. Outras Despesas com Insumos Assistenciais </v>
          </cell>
          <cell r="N22">
            <v>1039</v>
          </cell>
        </row>
        <row r="23">
          <cell r="D23" t="str">
            <v xml:space="preserve"> 3.3. Material Expediente </v>
          </cell>
          <cell r="N23">
            <v>870</v>
          </cell>
        </row>
        <row r="24">
          <cell r="D24" t="str">
            <v xml:space="preserve"> 3.1. Material de Higienização e Limpeza </v>
          </cell>
          <cell r="N24">
            <v>1300</v>
          </cell>
        </row>
        <row r="25">
          <cell r="D25" t="str">
            <v>4.3.2. Tarifas</v>
          </cell>
          <cell r="N25">
            <v>11.05</v>
          </cell>
        </row>
        <row r="26">
          <cell r="D26" t="str">
            <v>4.3.2. Tarifas</v>
          </cell>
          <cell r="N26">
            <v>11.05</v>
          </cell>
        </row>
        <row r="27">
          <cell r="D27" t="str">
            <v>4.3.2. Tarifas</v>
          </cell>
          <cell r="N27">
            <v>11.05</v>
          </cell>
        </row>
        <row r="28">
          <cell r="D28" t="str">
            <v>4.3.2. Tarifas</v>
          </cell>
          <cell r="N28">
            <v>11.05</v>
          </cell>
        </row>
        <row r="29">
          <cell r="D29" t="str">
            <v>4.3.2. Tarifas</v>
          </cell>
          <cell r="N29">
            <v>11.05</v>
          </cell>
        </row>
        <row r="30">
          <cell r="D30" t="str">
            <v>4.3.2. Tarifas</v>
          </cell>
          <cell r="N30">
            <v>11.05</v>
          </cell>
        </row>
        <row r="31">
          <cell r="D31" t="str">
            <v>4.3.2. Tarifas</v>
          </cell>
          <cell r="N31">
            <v>11.05</v>
          </cell>
        </row>
        <row r="32">
          <cell r="D32" t="str">
            <v>4.3.2. Tarifas</v>
          </cell>
          <cell r="N32">
            <v>11.05</v>
          </cell>
        </row>
        <row r="33">
          <cell r="D33" t="str">
            <v>4.3.2. Tarifas</v>
          </cell>
          <cell r="N33">
            <v>11.05</v>
          </cell>
        </row>
        <row r="34">
          <cell r="D34" t="str">
            <v>4.3.2. Tarifas</v>
          </cell>
          <cell r="N34">
            <v>11.05</v>
          </cell>
        </row>
        <row r="35">
          <cell r="D35" t="str">
            <v>4.3.2. Tarifas</v>
          </cell>
          <cell r="N35">
            <v>11.05</v>
          </cell>
        </row>
        <row r="36">
          <cell r="D36" t="str">
            <v>4.3.2. Tarifas</v>
          </cell>
          <cell r="N36">
            <v>11.05</v>
          </cell>
        </row>
        <row r="37">
          <cell r="D37" t="str">
            <v>4.3.2. Tarifas</v>
          </cell>
          <cell r="N37">
            <v>11.05</v>
          </cell>
        </row>
        <row r="38">
          <cell r="D38" t="str">
            <v>4.3.2. Tarifas</v>
          </cell>
          <cell r="N38">
            <v>11.05</v>
          </cell>
        </row>
        <row r="39">
          <cell r="D39" t="str">
            <v>4.3.2. Tarifas</v>
          </cell>
          <cell r="N39">
            <v>11.05</v>
          </cell>
        </row>
        <row r="40">
          <cell r="D40" t="str">
            <v>9.1 EQUIPAMENTOS</v>
          </cell>
          <cell r="N40">
            <v>12143.7</v>
          </cell>
        </row>
        <row r="41">
          <cell r="D41" t="str">
            <v>9.1 EQUIPAMENTOS</v>
          </cell>
          <cell r="N41">
            <v>12143.7</v>
          </cell>
        </row>
        <row r="42">
          <cell r="D42" t="str">
            <v>9.1 EQUIPAMENTOS</v>
          </cell>
          <cell r="N42">
            <v>12143.7</v>
          </cell>
        </row>
        <row r="43">
          <cell r="D43" t="str">
            <v>9.1 EQUIPAMENTOS</v>
          </cell>
          <cell r="N43">
            <v>2023.95</v>
          </cell>
        </row>
        <row r="44">
          <cell r="D44" t="str">
            <v>9.1 EQUIPAMENTOS</v>
          </cell>
          <cell r="N44">
            <v>7797.45</v>
          </cell>
        </row>
        <row r="45">
          <cell r="D45" t="str">
            <v>9.1 EQUIPAMENTOS</v>
          </cell>
          <cell r="N45">
            <v>2599.8000000000002</v>
          </cell>
        </row>
        <row r="46">
          <cell r="D46" t="str">
            <v xml:space="preserve"> 2.8. Outras Despesas com Insumos Assistenciais </v>
          </cell>
          <cell r="N46">
            <v>2187</v>
          </cell>
        </row>
        <row r="47">
          <cell r="D47" t="str">
            <v xml:space="preserve"> 2.1. Materiais Descartáveis/Materiais de Penso </v>
          </cell>
          <cell r="N47">
            <v>222.14</v>
          </cell>
        </row>
        <row r="48">
          <cell r="D48" t="str">
            <v xml:space="preserve"> 2.1. Materiais Descartáveis/Materiais de Penso </v>
          </cell>
          <cell r="N48">
            <v>2600</v>
          </cell>
        </row>
        <row r="49">
          <cell r="D49" t="str">
            <v xml:space="preserve"> 2.1. Materiais Descartáveis/Materiais de Penso </v>
          </cell>
          <cell r="N49">
            <v>816.09</v>
          </cell>
        </row>
        <row r="50">
          <cell r="D50" t="str">
            <v xml:space="preserve"> 2.1. Materiais Descartáveis/Materiais de Penso </v>
          </cell>
          <cell r="N50">
            <v>82</v>
          </cell>
        </row>
        <row r="51">
          <cell r="D51" t="str">
            <v xml:space="preserve"> 2.1. Materiais Descartáveis/Materiais de Penso </v>
          </cell>
          <cell r="N51">
            <v>569.73</v>
          </cell>
        </row>
        <row r="52">
          <cell r="D52" t="str">
            <v xml:space="preserve"> 2.2. Medicamentos </v>
          </cell>
          <cell r="N52">
            <v>39750</v>
          </cell>
        </row>
        <row r="53">
          <cell r="D53" t="str">
            <v xml:space="preserve"> 2.1. Materiais Descartáveis/Materiais de Penso </v>
          </cell>
          <cell r="N53">
            <v>100</v>
          </cell>
        </row>
        <row r="54">
          <cell r="D54" t="str">
            <v xml:space="preserve"> 2.4. Gases Medicinais </v>
          </cell>
          <cell r="N54">
            <v>383.47</v>
          </cell>
        </row>
        <row r="55">
          <cell r="D55" t="str">
            <v>5.4.3. Locação de Equipamentos Médico-Hospitalares (Pessoa Jurídica)</v>
          </cell>
          <cell r="N55">
            <v>537.17999999999995</v>
          </cell>
        </row>
        <row r="56">
          <cell r="D56" t="str">
            <v>9.1 EQUIPAMENTOS</v>
          </cell>
          <cell r="N56">
            <v>6990</v>
          </cell>
        </row>
        <row r="57">
          <cell r="D57" t="str">
            <v xml:space="preserve"> 2.1. Materiais Descartáveis/Materiais de Penso </v>
          </cell>
          <cell r="N57">
            <v>1452</v>
          </cell>
        </row>
        <row r="58">
          <cell r="D58" t="str">
            <v xml:space="preserve"> 3.3. Material Expediente </v>
          </cell>
          <cell r="N58">
            <v>1800</v>
          </cell>
        </row>
        <row r="59">
          <cell r="D59" t="str">
            <v xml:space="preserve"> 2.2. Medicamentos </v>
          </cell>
          <cell r="N59">
            <v>206087</v>
          </cell>
        </row>
        <row r="60">
          <cell r="D60" t="str">
            <v>5.2. Água</v>
          </cell>
          <cell r="N60">
            <v>45425.599999999999</v>
          </cell>
        </row>
        <row r="61">
          <cell r="D61" t="str">
            <v xml:space="preserve"> 2.1. Materiais Descartáveis/Materiais de Penso </v>
          </cell>
          <cell r="N61">
            <v>697</v>
          </cell>
        </row>
        <row r="62">
          <cell r="D62" t="str">
            <v>4.3.2. Tarifas</v>
          </cell>
          <cell r="N62">
            <v>11.05</v>
          </cell>
        </row>
        <row r="63">
          <cell r="D63" t="str">
            <v>4.3.2. Tarifas</v>
          </cell>
          <cell r="N63">
            <v>11.05</v>
          </cell>
        </row>
        <row r="64">
          <cell r="D64" t="str">
            <v>4.3.2. Tarifas</v>
          </cell>
          <cell r="N64">
            <v>11.05</v>
          </cell>
        </row>
        <row r="65">
          <cell r="D65" t="str">
            <v>4.3.2. Tarifas</v>
          </cell>
          <cell r="N65">
            <v>11.05</v>
          </cell>
        </row>
        <row r="66">
          <cell r="D66" t="str">
            <v>4.3.2. Tarifas</v>
          </cell>
          <cell r="N66">
            <v>11.05</v>
          </cell>
        </row>
        <row r="67">
          <cell r="D67" t="str">
            <v>5.5. Serviço Gráficos, de Encadernação e de Emolduração</v>
          </cell>
          <cell r="N67">
            <v>18640</v>
          </cell>
        </row>
        <row r="68">
          <cell r="D68" t="str">
            <v>4.3.2. Tarifas</v>
          </cell>
          <cell r="N68">
            <v>11.05</v>
          </cell>
        </row>
        <row r="69">
          <cell r="D69" t="str">
            <v>4.3.2. Tarifas</v>
          </cell>
          <cell r="N69">
            <v>11.05</v>
          </cell>
        </row>
        <row r="70">
          <cell r="D70" t="str">
            <v xml:space="preserve">3.7. Tecidos, Fardamentos e EPI </v>
          </cell>
          <cell r="N70">
            <v>249.75</v>
          </cell>
        </row>
        <row r="71">
          <cell r="D71" t="str">
            <v xml:space="preserve"> 2.2. Medicamentos </v>
          </cell>
          <cell r="N71">
            <v>5000</v>
          </cell>
        </row>
        <row r="72">
          <cell r="D72" t="str">
            <v xml:space="preserve"> 3.3. Material Expediente </v>
          </cell>
          <cell r="N72">
            <v>994.45</v>
          </cell>
        </row>
        <row r="73">
          <cell r="D73" t="str">
            <v xml:space="preserve"> 2.1. Materiais Descartáveis/Materiais de Penso </v>
          </cell>
          <cell r="N73">
            <v>493.92</v>
          </cell>
        </row>
        <row r="74">
          <cell r="D74" t="str">
            <v xml:space="preserve"> 3.3. Material Expediente </v>
          </cell>
          <cell r="N74">
            <v>425.5</v>
          </cell>
        </row>
        <row r="75">
          <cell r="D75" t="str">
            <v xml:space="preserve"> 3.3. Material Expediente </v>
          </cell>
          <cell r="N75">
            <v>303</v>
          </cell>
        </row>
        <row r="76">
          <cell r="D76" t="str">
            <v xml:space="preserve"> 3.3. Material Expediente </v>
          </cell>
          <cell r="N76">
            <v>2722.5</v>
          </cell>
        </row>
        <row r="77">
          <cell r="D77" t="str">
            <v>7.1.1.1. Equipamentos Médico-Hospitalar</v>
          </cell>
          <cell r="N77">
            <v>441.63</v>
          </cell>
        </row>
        <row r="78">
          <cell r="D78" t="str">
            <v xml:space="preserve"> 2.3. Dietas Industrializadas </v>
          </cell>
          <cell r="N78">
            <v>503.4</v>
          </cell>
        </row>
        <row r="79">
          <cell r="D79" t="str">
            <v xml:space="preserve"> 2.3. Dietas Industrializadas </v>
          </cell>
          <cell r="N79">
            <v>19151.7</v>
          </cell>
        </row>
        <row r="80">
          <cell r="D80" t="str">
            <v xml:space="preserve"> 2.3. Dietas Industrializadas </v>
          </cell>
          <cell r="N80">
            <v>345.96</v>
          </cell>
        </row>
        <row r="81">
          <cell r="D81" t="str">
            <v xml:space="preserve"> 2.3. Dietas Industrializadas </v>
          </cell>
          <cell r="N81">
            <v>5034</v>
          </cell>
        </row>
        <row r="82">
          <cell r="D82" t="str">
            <v xml:space="preserve"> 2.3. Dietas Industrializadas </v>
          </cell>
          <cell r="N82">
            <v>1087.5</v>
          </cell>
        </row>
        <row r="83">
          <cell r="D83" t="str">
            <v xml:space="preserve"> 2.1. Materiais Descartáveis/Materiais de Penso </v>
          </cell>
          <cell r="N83">
            <v>1860.79</v>
          </cell>
        </row>
        <row r="84">
          <cell r="D84" t="str">
            <v>4.3.2. Tarifas</v>
          </cell>
          <cell r="N84">
            <v>11.05</v>
          </cell>
        </row>
        <row r="85">
          <cell r="D85" t="str">
            <v xml:space="preserve"> 2.2. Medicamentos </v>
          </cell>
          <cell r="N85">
            <v>49794.3</v>
          </cell>
        </row>
        <row r="86">
          <cell r="D86" t="str">
            <v xml:space="preserve"> 2.1. Materiais Descartáveis/Materiais de Penso </v>
          </cell>
          <cell r="N86">
            <v>354.2</v>
          </cell>
        </row>
        <row r="87">
          <cell r="D87" t="str">
            <v xml:space="preserve"> 2.1. Materiais Descartáveis/Materiais de Penso </v>
          </cell>
          <cell r="N87">
            <v>573.6</v>
          </cell>
        </row>
        <row r="88">
          <cell r="D88" t="str">
            <v xml:space="preserve"> 2.1. Materiais Descartáveis/Materiais de Penso </v>
          </cell>
          <cell r="N88">
            <v>3808.18</v>
          </cell>
        </row>
        <row r="89">
          <cell r="D89" t="str">
            <v xml:space="preserve"> 2.2. Medicamentos </v>
          </cell>
          <cell r="N89">
            <v>41495.25</v>
          </cell>
        </row>
        <row r="90">
          <cell r="D90" t="str">
            <v xml:space="preserve"> 2.8. Outras Despesas com Insumos Assistenciais </v>
          </cell>
          <cell r="N90">
            <v>5832</v>
          </cell>
        </row>
        <row r="91">
          <cell r="D91" t="str">
            <v xml:space="preserve"> 2.2. Medicamentos </v>
          </cell>
          <cell r="N91">
            <v>450.8</v>
          </cell>
        </row>
        <row r="92">
          <cell r="D92" t="str">
            <v xml:space="preserve"> 2.2. Medicamentos </v>
          </cell>
          <cell r="N92">
            <v>12500</v>
          </cell>
        </row>
        <row r="93">
          <cell r="D93" t="str">
            <v xml:space="preserve"> 2.2. Medicamentos </v>
          </cell>
          <cell r="N93">
            <v>25000</v>
          </cell>
        </row>
        <row r="94">
          <cell r="D94" t="str">
            <v xml:space="preserve"> 2.1. Materiais Descartáveis/Materiais de Penso </v>
          </cell>
          <cell r="N94">
            <v>16483.5</v>
          </cell>
        </row>
        <row r="95">
          <cell r="D95" t="str">
            <v xml:space="preserve"> 3.3. Material Expediente </v>
          </cell>
          <cell r="N95">
            <v>146.9</v>
          </cell>
        </row>
        <row r="96">
          <cell r="D96" t="str">
            <v xml:space="preserve"> 3.1. Material de Higienização e Limpeza </v>
          </cell>
          <cell r="N96">
            <v>351.93</v>
          </cell>
        </row>
        <row r="97">
          <cell r="D97" t="str">
            <v xml:space="preserve"> 3.2. Material/Gêneros Alimentícios </v>
          </cell>
          <cell r="N97">
            <v>3450</v>
          </cell>
        </row>
        <row r="98">
          <cell r="D98" t="str">
            <v xml:space="preserve"> 2.1. Materiais Descartáveis/Materiais de Penso </v>
          </cell>
          <cell r="N98">
            <v>5370</v>
          </cell>
        </row>
        <row r="99">
          <cell r="D99" t="str">
            <v xml:space="preserve"> 2.1. Materiais Descartáveis/Materiais de Penso </v>
          </cell>
          <cell r="N99">
            <v>15847</v>
          </cell>
        </row>
        <row r="100">
          <cell r="D100" t="str">
            <v xml:space="preserve"> 2.4. Gases Medicinais </v>
          </cell>
          <cell r="N100">
            <v>549.41999999999996</v>
          </cell>
        </row>
        <row r="101">
          <cell r="D101" t="str">
            <v xml:space="preserve"> 2.1. Materiais Descartáveis/Materiais de Penso </v>
          </cell>
          <cell r="N101">
            <v>2307</v>
          </cell>
        </row>
        <row r="102">
          <cell r="D102" t="str">
            <v xml:space="preserve"> 2.1. Materiais Descartáveis/Materiais de Penso </v>
          </cell>
          <cell r="N102">
            <v>176</v>
          </cell>
          <cell r="Q102">
            <v>54620.09</v>
          </cell>
        </row>
        <row r="103">
          <cell r="D103" t="str">
            <v xml:space="preserve"> 2.1. Materiais Descartáveis/Materiais de Penso </v>
          </cell>
          <cell r="N103">
            <v>2747.4</v>
          </cell>
        </row>
        <row r="104">
          <cell r="D104" t="str">
            <v xml:space="preserve"> 2.1. Materiais Descartáveis/Materiais de Penso </v>
          </cell>
          <cell r="N104">
            <v>3646.5</v>
          </cell>
        </row>
        <row r="105">
          <cell r="D105" t="str">
            <v xml:space="preserve"> 3.1. Material de Higienização e Limpeza </v>
          </cell>
          <cell r="N105">
            <v>2380</v>
          </cell>
        </row>
        <row r="106">
          <cell r="D106" t="str">
            <v xml:space="preserve"> 2.1. Materiais Descartáveis/Materiais de Penso </v>
          </cell>
          <cell r="N106">
            <v>362.5</v>
          </cell>
        </row>
        <row r="107">
          <cell r="D107" t="str">
            <v xml:space="preserve"> 2.2. Medicamentos </v>
          </cell>
          <cell r="N107">
            <v>20000</v>
          </cell>
        </row>
        <row r="108">
          <cell r="D108" t="str">
            <v xml:space="preserve"> 2.2. Medicamentos </v>
          </cell>
          <cell r="N108">
            <v>21753.47</v>
          </cell>
        </row>
        <row r="109">
          <cell r="D109" t="str">
            <v xml:space="preserve"> 2.2. Medicamentos </v>
          </cell>
          <cell r="N109">
            <v>9200</v>
          </cell>
        </row>
        <row r="110">
          <cell r="D110" t="str">
            <v xml:space="preserve"> 2.8. Outras Despesas com Insumos Assistenciais </v>
          </cell>
          <cell r="N110">
            <v>205.5</v>
          </cell>
        </row>
        <row r="111">
          <cell r="D111" t="str">
            <v xml:space="preserve"> 2.1. Materiais Descartáveis/Materiais de Penso </v>
          </cell>
          <cell r="N111">
            <v>3640</v>
          </cell>
        </row>
        <row r="112">
          <cell r="D112" t="str">
            <v xml:space="preserve"> 2.1. Materiais Descartáveis/Materiais de Penso </v>
          </cell>
          <cell r="N112">
            <v>7350</v>
          </cell>
        </row>
        <row r="113">
          <cell r="D113" t="str">
            <v xml:space="preserve"> 2.2. Medicamentos </v>
          </cell>
          <cell r="N113">
            <v>33782</v>
          </cell>
        </row>
        <row r="114">
          <cell r="D114" t="str">
            <v xml:space="preserve"> 2.1. Materiais Descartáveis/Materiais de Penso </v>
          </cell>
          <cell r="N114">
            <v>1433.25</v>
          </cell>
        </row>
        <row r="115">
          <cell r="D115" t="str">
            <v xml:space="preserve"> 2.2. Medicamentos </v>
          </cell>
          <cell r="N115">
            <v>409.33</v>
          </cell>
        </row>
        <row r="116">
          <cell r="D116" t="str">
            <v xml:space="preserve"> 2.2. Medicamentos </v>
          </cell>
          <cell r="N116">
            <v>24589.02</v>
          </cell>
        </row>
        <row r="117">
          <cell r="D117" t="str">
            <v xml:space="preserve"> 2.1. Materiais Descartáveis/Materiais de Penso </v>
          </cell>
          <cell r="N117">
            <v>2021</v>
          </cell>
        </row>
        <row r="118">
          <cell r="D118" t="str">
            <v xml:space="preserve"> 2.1. Materiais Descartáveis/Materiais de Penso </v>
          </cell>
          <cell r="N118">
            <v>31945.599999999999</v>
          </cell>
        </row>
        <row r="119">
          <cell r="D119" t="str">
            <v xml:space="preserve"> 2.2. Medicamentos </v>
          </cell>
          <cell r="N119">
            <v>119295</v>
          </cell>
        </row>
        <row r="120">
          <cell r="D120" t="str">
            <v xml:space="preserve"> 2.2. Medicamentos </v>
          </cell>
          <cell r="N120">
            <v>4191</v>
          </cell>
        </row>
        <row r="121">
          <cell r="D121" t="str">
            <v xml:space="preserve"> 3.1. Material de Higienização e Limpeza </v>
          </cell>
          <cell r="N121">
            <v>763.80000000000007</v>
          </cell>
        </row>
        <row r="122">
          <cell r="D122" t="str">
            <v xml:space="preserve"> 2.2. Medicamentos </v>
          </cell>
          <cell r="N122">
            <v>1330.17</v>
          </cell>
        </row>
        <row r="123">
          <cell r="D123" t="str">
            <v xml:space="preserve"> 2.1. Materiais Descartáveis/Materiais de Penso </v>
          </cell>
          <cell r="N123">
            <v>57.3</v>
          </cell>
        </row>
        <row r="124">
          <cell r="D124" t="str">
            <v xml:space="preserve"> 2.1. Materiais Descartáveis/Materiais de Penso </v>
          </cell>
          <cell r="N124">
            <v>528.95000000000005</v>
          </cell>
        </row>
        <row r="125">
          <cell r="D125" t="str">
            <v xml:space="preserve"> 2.1. Materiais Descartáveis/Materiais de Penso </v>
          </cell>
          <cell r="N125">
            <v>925.8</v>
          </cell>
        </row>
        <row r="126">
          <cell r="D126" t="str">
            <v xml:space="preserve"> 2.1. Materiais Descartáveis/Materiais de Penso </v>
          </cell>
          <cell r="N126">
            <v>166.08</v>
          </cell>
        </row>
        <row r="127">
          <cell r="D127" t="str">
            <v xml:space="preserve"> 2.1. Materiais Descartáveis/Materiais de Penso </v>
          </cell>
          <cell r="N127">
            <v>2840.5</v>
          </cell>
        </row>
        <row r="128">
          <cell r="D128" t="str">
            <v xml:space="preserve"> 2.2. Medicamentos </v>
          </cell>
          <cell r="N128">
            <v>6360</v>
          </cell>
        </row>
        <row r="129">
          <cell r="D129" t="str">
            <v xml:space="preserve"> 2.2. Medicamentos </v>
          </cell>
          <cell r="N129">
            <v>1107.5</v>
          </cell>
        </row>
        <row r="130">
          <cell r="D130" t="str">
            <v xml:space="preserve"> 2.2. Medicamentos </v>
          </cell>
          <cell r="N130">
            <v>60000</v>
          </cell>
        </row>
        <row r="131">
          <cell r="D131" t="str">
            <v xml:space="preserve"> 2.2. Medicamentos </v>
          </cell>
          <cell r="N131">
            <v>7248</v>
          </cell>
        </row>
        <row r="132">
          <cell r="D132" t="str">
            <v xml:space="preserve"> 2.4. Gases Medicinais </v>
          </cell>
          <cell r="N132">
            <v>4696.72</v>
          </cell>
        </row>
        <row r="133">
          <cell r="D133" t="str">
            <v xml:space="preserve"> 2.4. Gases Medicinais </v>
          </cell>
          <cell r="N133">
            <v>4743.5200000000004</v>
          </cell>
        </row>
        <row r="134">
          <cell r="D134" t="str">
            <v xml:space="preserve"> 2.4. Gases Medicinais </v>
          </cell>
          <cell r="N134">
            <v>2685.62</v>
          </cell>
        </row>
        <row r="135">
          <cell r="D135" t="str">
            <v xml:space="preserve"> 2.4. Gases Medicinais </v>
          </cell>
          <cell r="N135">
            <v>3364.22</v>
          </cell>
        </row>
        <row r="136">
          <cell r="D136" t="str">
            <v xml:space="preserve"> 2.4. Gases Medicinais </v>
          </cell>
          <cell r="N136">
            <v>1468.82</v>
          </cell>
        </row>
        <row r="137">
          <cell r="D137" t="str">
            <v xml:space="preserve"> 2.4. Gases Medicinais </v>
          </cell>
          <cell r="N137">
            <v>2582.92</v>
          </cell>
        </row>
        <row r="138">
          <cell r="D138" t="str">
            <v xml:space="preserve"> 2.1. Materiais Descartáveis/Materiais de Penso </v>
          </cell>
          <cell r="N138">
            <v>5697.57</v>
          </cell>
        </row>
        <row r="139">
          <cell r="D139" t="str">
            <v xml:space="preserve">3.6.1. Manutenção de Bem Imóvel </v>
          </cell>
          <cell r="N139">
            <v>20100.310000000001</v>
          </cell>
        </row>
        <row r="140">
          <cell r="D140" t="str">
            <v>4.3.2. Tarifas</v>
          </cell>
          <cell r="N140">
            <v>11.05</v>
          </cell>
        </row>
        <row r="141">
          <cell r="D141" t="str">
            <v xml:space="preserve"> 2.4. Gases Medicinais </v>
          </cell>
          <cell r="N141">
            <v>328.68</v>
          </cell>
        </row>
        <row r="142">
          <cell r="D142" t="str">
            <v xml:space="preserve"> 2.4. Gases Medicinais </v>
          </cell>
          <cell r="N142">
            <v>3226.42</v>
          </cell>
        </row>
        <row r="143">
          <cell r="D143" t="str">
            <v xml:space="preserve"> 2.4. Gases Medicinais </v>
          </cell>
          <cell r="N143">
            <v>273.91000000000003</v>
          </cell>
        </row>
        <row r="144">
          <cell r="D144" t="str">
            <v>4.2.2. Contribuições</v>
          </cell>
          <cell r="N144">
            <v>2580</v>
          </cell>
        </row>
        <row r="145">
          <cell r="D145" t="str">
            <v xml:space="preserve"> 2.1. Materiais Descartáveis/Materiais de Penso </v>
          </cell>
          <cell r="N145">
            <v>10740</v>
          </cell>
        </row>
        <row r="146">
          <cell r="D146" t="str">
            <v>4.2.2. Contribuições</v>
          </cell>
          <cell r="N146">
            <v>3327.23</v>
          </cell>
        </row>
        <row r="147">
          <cell r="D147" t="str">
            <v xml:space="preserve"> 2.2. Medicamentos </v>
          </cell>
          <cell r="N147">
            <v>9606.6</v>
          </cell>
        </row>
        <row r="148">
          <cell r="D148" t="str">
            <v xml:space="preserve"> 3.1. Material de Higienização e Limpeza </v>
          </cell>
          <cell r="N148">
            <v>479.68</v>
          </cell>
        </row>
        <row r="149">
          <cell r="D149" t="str">
            <v xml:space="preserve"> 2.2. Medicamentos </v>
          </cell>
          <cell r="N149">
            <v>6555</v>
          </cell>
        </row>
        <row r="150">
          <cell r="D150" t="str">
            <v xml:space="preserve"> 2.2. Medicamentos </v>
          </cell>
          <cell r="N150">
            <v>16278.6</v>
          </cell>
        </row>
        <row r="151">
          <cell r="D151" t="str">
            <v xml:space="preserve"> 2.1. Materiais Descartáveis/Materiais de Penso </v>
          </cell>
          <cell r="N151">
            <v>8400</v>
          </cell>
        </row>
        <row r="152">
          <cell r="D152" t="str">
            <v xml:space="preserve"> 2.1. Materiais Descartáveis/Materiais de Penso </v>
          </cell>
          <cell r="N152">
            <v>7154</v>
          </cell>
        </row>
        <row r="153">
          <cell r="D153" t="str">
            <v xml:space="preserve"> 2.1. Materiais Descartáveis/Materiais de Penso </v>
          </cell>
          <cell r="N153">
            <v>529.20000000000005</v>
          </cell>
        </row>
        <row r="154">
          <cell r="D154" t="str">
            <v xml:space="preserve"> 2.2. Medicamentos </v>
          </cell>
          <cell r="N154">
            <v>52894</v>
          </cell>
        </row>
        <row r="155">
          <cell r="D155" t="str">
            <v xml:space="preserve"> 2.2. Medicamentos </v>
          </cell>
          <cell r="N155">
            <v>24950</v>
          </cell>
        </row>
        <row r="156">
          <cell r="D156" t="str">
            <v xml:space="preserve"> 2.2. Medicamentos </v>
          </cell>
          <cell r="N156">
            <v>17965.7</v>
          </cell>
        </row>
        <row r="157">
          <cell r="D157" t="str">
            <v>4.3.2. Tarifas</v>
          </cell>
          <cell r="N157">
            <v>11.05</v>
          </cell>
        </row>
        <row r="158">
          <cell r="D158" t="str">
            <v>4.3.2. Tarifas</v>
          </cell>
          <cell r="N158">
            <v>11.05</v>
          </cell>
        </row>
        <row r="159">
          <cell r="D159" t="str">
            <v xml:space="preserve"> 2.4. Gases Medicinais </v>
          </cell>
          <cell r="N159">
            <v>4053.22</v>
          </cell>
        </row>
        <row r="160">
          <cell r="D160" t="str">
            <v xml:space="preserve"> 2.1. Materiais Descartáveis/Materiais de Penso </v>
          </cell>
          <cell r="N160">
            <v>4995</v>
          </cell>
        </row>
        <row r="161">
          <cell r="D161" t="str">
            <v xml:space="preserve"> 2.3. Dietas Industrializadas </v>
          </cell>
          <cell r="N161">
            <v>9384</v>
          </cell>
        </row>
        <row r="162">
          <cell r="D162" t="str">
            <v xml:space="preserve"> 2.3. Dietas Industrializadas </v>
          </cell>
          <cell r="N162">
            <v>4278.8999999999996</v>
          </cell>
        </row>
        <row r="163">
          <cell r="D163" t="str">
            <v xml:space="preserve"> 2.1. Materiais Descartáveis/Materiais de Penso </v>
          </cell>
          <cell r="N163">
            <v>1316.56</v>
          </cell>
        </row>
        <row r="164">
          <cell r="D164" t="str">
            <v xml:space="preserve"> 2.1. Materiais Descartáveis/Materiais de Penso </v>
          </cell>
          <cell r="N164">
            <v>38036.79</v>
          </cell>
        </row>
        <row r="165">
          <cell r="D165" t="str">
            <v xml:space="preserve"> 2.2. Medicamentos </v>
          </cell>
          <cell r="N165">
            <v>5975</v>
          </cell>
        </row>
        <row r="166">
          <cell r="D166" t="str">
            <v xml:space="preserve"> 2.2. Medicamentos </v>
          </cell>
          <cell r="N166">
            <v>68941.22</v>
          </cell>
        </row>
        <row r="167">
          <cell r="D167" t="str">
            <v xml:space="preserve"> 2.2. Medicamentos </v>
          </cell>
          <cell r="N167">
            <v>149280</v>
          </cell>
        </row>
        <row r="168">
          <cell r="D168" t="str">
            <v xml:space="preserve"> 3.1. Material de Higienização e Limpeza </v>
          </cell>
          <cell r="N168">
            <v>950</v>
          </cell>
        </row>
        <row r="169">
          <cell r="D169" t="str">
            <v xml:space="preserve"> 2.2. Medicamentos </v>
          </cell>
          <cell r="N169">
            <v>2024.09</v>
          </cell>
        </row>
        <row r="170">
          <cell r="D170" t="str">
            <v xml:space="preserve"> 2.4. Gases Medicinais </v>
          </cell>
          <cell r="N170">
            <v>438.24</v>
          </cell>
        </row>
        <row r="171">
          <cell r="D171" t="str">
            <v xml:space="preserve"> 2.2. Medicamentos </v>
          </cell>
          <cell r="N171">
            <v>558.29999999999995</v>
          </cell>
        </row>
        <row r="172">
          <cell r="D172" t="str">
            <v xml:space="preserve"> 2.1. Materiais Descartáveis/Materiais de Penso </v>
          </cell>
          <cell r="N172">
            <v>5236.3999999999996</v>
          </cell>
        </row>
        <row r="173">
          <cell r="D173" t="str">
            <v xml:space="preserve"> 2.2. Medicamentos </v>
          </cell>
          <cell r="N173">
            <v>34717.449999999997</v>
          </cell>
        </row>
        <row r="174">
          <cell r="D174" t="str">
            <v xml:space="preserve"> 2.1. Materiais Descartáveis/Materiais de Penso </v>
          </cell>
          <cell r="N174">
            <v>3388.8</v>
          </cell>
        </row>
        <row r="175">
          <cell r="D175" t="str">
            <v>5.4.2. Locação de Máquinas e Equipamentos (Pessoa Jurídica)</v>
          </cell>
          <cell r="N175">
            <v>3461.64</v>
          </cell>
        </row>
        <row r="176">
          <cell r="D176" t="str">
            <v>5.3. Energia Elétrica</v>
          </cell>
          <cell r="N176">
            <v>102949.45</v>
          </cell>
        </row>
        <row r="177">
          <cell r="D177" t="str">
            <v xml:space="preserve"> 2.4. Gases Medicinais </v>
          </cell>
          <cell r="N177">
            <v>3869.92</v>
          </cell>
        </row>
        <row r="178">
          <cell r="D178" t="str">
            <v xml:space="preserve"> 2.1. Materiais Descartáveis/Materiais de Penso </v>
          </cell>
          <cell r="N178">
            <v>1985</v>
          </cell>
        </row>
        <row r="179">
          <cell r="D179" t="str">
            <v>5.2. Água</v>
          </cell>
          <cell r="N179">
            <v>40066.400000000001</v>
          </cell>
        </row>
        <row r="180">
          <cell r="D180" t="str">
            <v xml:space="preserve"> 3.2. Material/Gêneros Alimentícios </v>
          </cell>
          <cell r="N180">
            <v>607</v>
          </cell>
        </row>
        <row r="181">
          <cell r="D181" t="str">
            <v xml:space="preserve"> 2.2. Medicamentos </v>
          </cell>
          <cell r="N181">
            <v>8368.33</v>
          </cell>
        </row>
        <row r="182">
          <cell r="D182" t="str">
            <v xml:space="preserve"> 2.1. Materiais Descartáveis/Materiais de Penso </v>
          </cell>
          <cell r="N182">
            <v>300</v>
          </cell>
        </row>
        <row r="183">
          <cell r="D183" t="str">
            <v xml:space="preserve"> 2.8. Outras Despesas com Insumos Assistenciais </v>
          </cell>
          <cell r="N183">
            <v>122</v>
          </cell>
        </row>
        <row r="184">
          <cell r="D184" t="str">
            <v xml:space="preserve">3.7. Tecidos, Fardamentos e EPI </v>
          </cell>
          <cell r="N184">
            <v>832.5</v>
          </cell>
        </row>
        <row r="185">
          <cell r="D185" t="str">
            <v xml:space="preserve"> 2.2. Medicamentos </v>
          </cell>
          <cell r="N185">
            <v>30400</v>
          </cell>
        </row>
        <row r="186">
          <cell r="D186" t="str">
            <v xml:space="preserve"> 2.1. Materiais Descartáveis/Materiais de Penso </v>
          </cell>
          <cell r="N186">
            <v>512</v>
          </cell>
        </row>
        <row r="187">
          <cell r="D187" t="str">
            <v xml:space="preserve"> 2.8. Outras Despesas com Insumos Assistenciais </v>
          </cell>
          <cell r="N187">
            <v>195.2</v>
          </cell>
        </row>
        <row r="188">
          <cell r="D188" t="str">
            <v xml:space="preserve"> 2.2. Medicamentos </v>
          </cell>
          <cell r="N188">
            <v>28875</v>
          </cell>
        </row>
        <row r="189">
          <cell r="D189" t="str">
            <v xml:space="preserve"> 2.2. Medicamentos </v>
          </cell>
          <cell r="N189">
            <v>44275</v>
          </cell>
        </row>
        <row r="190">
          <cell r="D190" t="str">
            <v xml:space="preserve"> 2.2. Medicamentos </v>
          </cell>
          <cell r="N190">
            <v>135274.6</v>
          </cell>
        </row>
        <row r="191">
          <cell r="D191" t="str">
            <v xml:space="preserve"> 2.8. Outras Despesas com Insumos Assistenciais </v>
          </cell>
          <cell r="N191">
            <v>4519.8</v>
          </cell>
        </row>
        <row r="192">
          <cell r="D192" t="str">
            <v xml:space="preserve"> 2.1. Materiais Descartáveis/Materiais de Penso </v>
          </cell>
          <cell r="N192">
            <v>6290</v>
          </cell>
        </row>
        <row r="193">
          <cell r="D193" t="str">
            <v xml:space="preserve"> 2.1. Materiais Descartáveis/Materiais de Penso </v>
          </cell>
          <cell r="N193">
            <v>500</v>
          </cell>
        </row>
        <row r="194">
          <cell r="D194" t="str">
            <v xml:space="preserve"> 2.2. Medicamentos </v>
          </cell>
          <cell r="N194">
            <v>664.8</v>
          </cell>
        </row>
        <row r="195">
          <cell r="D195" t="str">
            <v xml:space="preserve"> 2.2. Medicamentos </v>
          </cell>
          <cell r="N195">
            <v>1276</v>
          </cell>
        </row>
        <row r="196">
          <cell r="D196" t="str">
            <v xml:space="preserve"> 2.2. Medicamentos </v>
          </cell>
          <cell r="N196">
            <v>9247.2000000000007</v>
          </cell>
        </row>
        <row r="197">
          <cell r="D197" t="str">
            <v>5.4.2. Locação de Máquinas e Equipamentos (Pessoa Jurídica)</v>
          </cell>
          <cell r="N197">
            <v>385</v>
          </cell>
        </row>
        <row r="198">
          <cell r="D198" t="str">
            <v xml:space="preserve">3.6.1. Manutenção de Bem Imóvel </v>
          </cell>
          <cell r="N198">
            <v>4766.3</v>
          </cell>
        </row>
        <row r="199">
          <cell r="D199" t="str">
            <v xml:space="preserve">3.6.2.3. Equipamento Médico-Hospitalar </v>
          </cell>
          <cell r="N199">
            <v>2603.1999999999998</v>
          </cell>
        </row>
        <row r="200">
          <cell r="D200" t="str">
            <v>6.3.1.1.1. Lavanderia</v>
          </cell>
          <cell r="N200">
            <v>46243.56</v>
          </cell>
        </row>
        <row r="201">
          <cell r="D201" t="str">
            <v>6.3.1.2. Coleta de Lixo Hospitalar</v>
          </cell>
          <cell r="N201">
            <v>24086.080000000002</v>
          </cell>
        </row>
        <row r="202">
          <cell r="D202" t="str">
            <v>6.3.1.8. Limpeza</v>
          </cell>
          <cell r="N202">
            <v>49783.13</v>
          </cell>
        </row>
        <row r="203">
          <cell r="D203" t="str">
            <v>6.1.1.1. Médicos</v>
          </cell>
          <cell r="N203">
            <v>254292.04</v>
          </cell>
        </row>
        <row r="204">
          <cell r="D204" t="str">
            <v xml:space="preserve"> 2.8. Outras Despesas com Insumos Assistenciais </v>
          </cell>
          <cell r="N204">
            <v>3500</v>
          </cell>
        </row>
        <row r="205">
          <cell r="D205" t="str">
            <v xml:space="preserve"> 2.1. Materiais Descartáveis/Materiais de Penso </v>
          </cell>
          <cell r="N205">
            <v>1389</v>
          </cell>
        </row>
        <row r="206">
          <cell r="D206" t="str">
            <v xml:space="preserve"> 3.2. Material/Gêneros Alimentícios </v>
          </cell>
          <cell r="N206">
            <v>1706</v>
          </cell>
        </row>
        <row r="207">
          <cell r="D207" t="str">
            <v xml:space="preserve"> 3.2. Material/Gêneros Alimentícios </v>
          </cell>
          <cell r="N207">
            <v>2125</v>
          </cell>
        </row>
        <row r="208">
          <cell r="D208" t="str">
            <v xml:space="preserve"> 2.1. Materiais Descartáveis/Materiais de Penso </v>
          </cell>
          <cell r="N208">
            <v>3150</v>
          </cell>
        </row>
        <row r="209">
          <cell r="D209" t="str">
            <v xml:space="preserve">3.8. Outras Despesas com Materiais Diversos </v>
          </cell>
          <cell r="N209">
            <v>478.4</v>
          </cell>
        </row>
        <row r="210">
          <cell r="D210" t="str">
            <v xml:space="preserve"> 3.1. Material de Higienização e Limpeza </v>
          </cell>
          <cell r="N210">
            <v>7765</v>
          </cell>
        </row>
        <row r="211">
          <cell r="D211" t="str">
            <v xml:space="preserve"> 2.1. Materiais Descartáveis/Materiais de Penso </v>
          </cell>
          <cell r="N211">
            <v>553.49</v>
          </cell>
        </row>
        <row r="212">
          <cell r="D212" t="str">
            <v>7.1.1.1. Equipamentos Médico-Hospitalar</v>
          </cell>
          <cell r="N212">
            <v>441.63</v>
          </cell>
        </row>
        <row r="213">
          <cell r="D213" t="str">
            <v xml:space="preserve"> 2.4. Gases Medicinais </v>
          </cell>
          <cell r="N213">
            <v>328.68</v>
          </cell>
        </row>
        <row r="214">
          <cell r="D214" t="str">
            <v xml:space="preserve">3.7. Tecidos, Fardamentos e EPI </v>
          </cell>
          <cell r="N214">
            <v>27200</v>
          </cell>
        </row>
        <row r="215">
          <cell r="D215" t="str">
            <v xml:space="preserve"> 2.1. Materiais Descartáveis/Materiais de Penso </v>
          </cell>
          <cell r="N215">
            <v>79350</v>
          </cell>
        </row>
        <row r="216">
          <cell r="D216" t="str">
            <v xml:space="preserve"> 2.2. Medicamentos </v>
          </cell>
          <cell r="N216">
            <v>5405</v>
          </cell>
        </row>
        <row r="217">
          <cell r="D217" t="str">
            <v>4.3.2. Tarifas</v>
          </cell>
          <cell r="N217">
            <v>11.05</v>
          </cell>
        </row>
        <row r="218">
          <cell r="D218" t="str">
            <v>4.3.2. Tarifas</v>
          </cell>
          <cell r="N218">
            <v>11.05</v>
          </cell>
        </row>
        <row r="219">
          <cell r="D219" t="str">
            <v>4.3.2. Tarifas</v>
          </cell>
          <cell r="N219">
            <v>11.05</v>
          </cell>
        </row>
        <row r="220">
          <cell r="D220" t="str">
            <v>4.3.2. Tarifas</v>
          </cell>
          <cell r="N220">
            <v>11.05</v>
          </cell>
        </row>
        <row r="221">
          <cell r="D221" t="str">
            <v>4.3.2. Tarifas</v>
          </cell>
          <cell r="N221">
            <v>11.05</v>
          </cell>
        </row>
        <row r="222">
          <cell r="D222" t="str">
            <v>4.3.2. Tarifas</v>
          </cell>
          <cell r="N222">
            <v>11.05</v>
          </cell>
        </row>
        <row r="223">
          <cell r="D223" t="str">
            <v>4.3.2. Tarifas</v>
          </cell>
          <cell r="N223">
            <v>11.05</v>
          </cell>
        </row>
        <row r="224">
          <cell r="D224" t="str">
            <v>4.3.2. Tarifas</v>
          </cell>
          <cell r="N224">
            <v>11.05</v>
          </cell>
        </row>
        <row r="225">
          <cell r="D225" t="str">
            <v>4.3.2. Tarifas</v>
          </cell>
          <cell r="N225">
            <v>11.05</v>
          </cell>
        </row>
        <row r="226">
          <cell r="D226" t="str">
            <v>4.3.2. Tarifas</v>
          </cell>
          <cell r="N226">
            <v>11.05</v>
          </cell>
        </row>
        <row r="227">
          <cell r="D227" t="str">
            <v>4.3.2. Tarifas</v>
          </cell>
          <cell r="N227">
            <v>11.05</v>
          </cell>
        </row>
        <row r="228">
          <cell r="D228" t="str">
            <v>4.3.2. Tarifas</v>
          </cell>
          <cell r="N228">
            <v>11.05</v>
          </cell>
        </row>
        <row r="229">
          <cell r="D229" t="str">
            <v>4.3.2. Tarifas</v>
          </cell>
          <cell r="N229">
            <v>11.05</v>
          </cell>
        </row>
        <row r="230">
          <cell r="D230" t="str">
            <v>4.3.2. Tarifas</v>
          </cell>
          <cell r="N230">
            <v>11.05</v>
          </cell>
        </row>
        <row r="231">
          <cell r="D231" t="str">
            <v>4.3.2. Tarifas</v>
          </cell>
          <cell r="N231">
            <v>11.05</v>
          </cell>
        </row>
        <row r="232">
          <cell r="D232" t="str">
            <v>4.3.2. Tarifas</v>
          </cell>
          <cell r="N232">
            <v>11.05</v>
          </cell>
        </row>
        <row r="233">
          <cell r="D233" t="str">
            <v xml:space="preserve"> 2.1. Materiais Descartáveis/Materiais de Penso </v>
          </cell>
          <cell r="N233">
            <v>341</v>
          </cell>
        </row>
        <row r="234">
          <cell r="D234" t="str">
            <v xml:space="preserve"> 2.2. Medicamentos </v>
          </cell>
          <cell r="N234">
            <v>35200</v>
          </cell>
        </row>
        <row r="235">
          <cell r="D235" t="str">
            <v xml:space="preserve"> 2.1. Materiais Descartáveis/Materiais de Penso </v>
          </cell>
          <cell r="N235">
            <v>9924.77</v>
          </cell>
        </row>
        <row r="236">
          <cell r="D236" t="str">
            <v xml:space="preserve"> 2.1. Materiais Descartáveis/Materiais de Penso </v>
          </cell>
          <cell r="N236">
            <v>2500</v>
          </cell>
        </row>
        <row r="237">
          <cell r="D237" t="str">
            <v xml:space="preserve"> 2.1. Materiais Descartáveis/Materiais de Penso </v>
          </cell>
          <cell r="N237">
            <v>2702</v>
          </cell>
        </row>
        <row r="238">
          <cell r="D238" t="str">
            <v>6.1.1.1. Médicos</v>
          </cell>
          <cell r="N238">
            <v>163950</v>
          </cell>
        </row>
        <row r="239">
          <cell r="D239" t="str">
            <v>4.3.2. Tarifas</v>
          </cell>
          <cell r="N239">
            <v>11.05</v>
          </cell>
        </row>
        <row r="240">
          <cell r="D240" t="str">
            <v>4.3.2. Tarifas</v>
          </cell>
          <cell r="N240">
            <v>11.05</v>
          </cell>
        </row>
        <row r="241">
          <cell r="D241" t="str">
            <v>4.3.2. Tarifas</v>
          </cell>
          <cell r="N241">
            <v>11.05</v>
          </cell>
        </row>
        <row r="242">
          <cell r="D242" t="str">
            <v>4.3.2. Tarifas</v>
          </cell>
          <cell r="N242">
            <v>11.05</v>
          </cell>
        </row>
        <row r="243">
          <cell r="D243" t="str">
            <v>4.3.2. Tarifas</v>
          </cell>
          <cell r="N243">
            <v>11.05</v>
          </cell>
        </row>
        <row r="244">
          <cell r="D244" t="str">
            <v>4.3.2. Tarifas</v>
          </cell>
          <cell r="N244">
            <v>11.05</v>
          </cell>
        </row>
        <row r="245">
          <cell r="D245" t="str">
            <v>4.3.2. Tarifas</v>
          </cell>
          <cell r="N245">
            <v>11.05</v>
          </cell>
        </row>
        <row r="246">
          <cell r="D246" t="str">
            <v>11.6.1.1.5. Locação de Ambulâncias</v>
          </cell>
          <cell r="N246">
            <v>4744</v>
          </cell>
        </row>
        <row r="247">
          <cell r="D247" t="str">
            <v>4.3.2. Tarifas</v>
          </cell>
          <cell r="N247">
            <v>11.05</v>
          </cell>
        </row>
        <row r="248">
          <cell r="D248" t="str">
            <v>4.3.2. Tarifas</v>
          </cell>
          <cell r="N248">
            <v>11.05</v>
          </cell>
        </row>
        <row r="249">
          <cell r="D249" t="str">
            <v xml:space="preserve"> 1.4. Benefícios</v>
          </cell>
          <cell r="N249">
            <v>57432.959999999999</v>
          </cell>
        </row>
        <row r="250">
          <cell r="D250" t="str">
            <v xml:space="preserve"> 3.2. Material/Gêneros Alimentícios </v>
          </cell>
          <cell r="N250">
            <v>23256.42</v>
          </cell>
        </row>
        <row r="251">
          <cell r="D251" t="str">
            <v>4.3.2. Tarifas</v>
          </cell>
          <cell r="N251">
            <v>7.8</v>
          </cell>
        </row>
        <row r="252">
          <cell r="D252" t="str">
            <v xml:space="preserve"> 2.8. Outras Despesas com Insumos Assistenciais </v>
          </cell>
          <cell r="N252">
            <v>7290</v>
          </cell>
        </row>
        <row r="253">
          <cell r="D253" t="str">
            <v xml:space="preserve"> 2.3. Dietas Industrializadas </v>
          </cell>
          <cell r="N253">
            <v>10500</v>
          </cell>
        </row>
        <row r="254">
          <cell r="D254" t="str">
            <v xml:space="preserve"> 2.3. Dietas Industrializadas </v>
          </cell>
          <cell r="N254">
            <v>1835.1</v>
          </cell>
        </row>
        <row r="255">
          <cell r="D255" t="str">
            <v xml:space="preserve"> 2.3. Dietas Industrializadas </v>
          </cell>
          <cell r="N255">
            <v>2517</v>
          </cell>
        </row>
        <row r="256">
          <cell r="D256" t="str">
            <v xml:space="preserve"> 3.2. Material/Gêneros Alimentícios </v>
          </cell>
          <cell r="N256">
            <v>338</v>
          </cell>
        </row>
        <row r="257">
          <cell r="D257" t="str">
            <v xml:space="preserve"> 2.1. Materiais Descartáveis/Materiais de Penso </v>
          </cell>
          <cell r="N257">
            <v>1588.8</v>
          </cell>
        </row>
        <row r="258">
          <cell r="D258" t="str">
            <v xml:space="preserve"> 2.1. Materiais Descartáveis/Materiais de Penso </v>
          </cell>
          <cell r="N258">
            <v>4137</v>
          </cell>
        </row>
        <row r="259">
          <cell r="D259" t="str">
            <v xml:space="preserve"> 2.1. Materiais Descartáveis/Materiais de Penso </v>
          </cell>
          <cell r="N259">
            <v>336.27</v>
          </cell>
        </row>
        <row r="260">
          <cell r="D260" t="str">
            <v>4.3.2. Tarifas</v>
          </cell>
          <cell r="N260">
            <v>11.05</v>
          </cell>
        </row>
        <row r="261">
          <cell r="D261" t="str">
            <v>4.3.2. Tarifas</v>
          </cell>
          <cell r="N261">
            <v>11.05</v>
          </cell>
        </row>
        <row r="262">
          <cell r="D262" t="str">
            <v>4.3.2. Tarifas</v>
          </cell>
          <cell r="N262">
            <v>11.05</v>
          </cell>
        </row>
        <row r="263">
          <cell r="D263" t="str">
            <v>6.1.1.1. Médicos</v>
          </cell>
          <cell r="N263">
            <v>103353.4</v>
          </cell>
        </row>
        <row r="264">
          <cell r="D264" t="str">
            <v xml:space="preserve"> 2.4. Gases Medicinais </v>
          </cell>
          <cell r="N264">
            <v>2673.92</v>
          </cell>
        </row>
        <row r="265">
          <cell r="D265" t="str">
            <v xml:space="preserve"> 2.4. Gases Medicinais </v>
          </cell>
          <cell r="N265">
            <v>273.91000000000003</v>
          </cell>
        </row>
        <row r="266">
          <cell r="D266" t="str">
            <v xml:space="preserve"> 3.3. Material Expediente </v>
          </cell>
          <cell r="N266">
            <v>895</v>
          </cell>
        </row>
        <row r="267">
          <cell r="D267" t="str">
            <v xml:space="preserve"> 3.1. Material de Higienização e Limpeza </v>
          </cell>
          <cell r="N267">
            <v>134.65</v>
          </cell>
        </row>
        <row r="268">
          <cell r="D268" t="str">
            <v xml:space="preserve"> 2.1. Materiais Descartáveis/Materiais de Penso </v>
          </cell>
          <cell r="N268">
            <v>193.76999999999998</v>
          </cell>
        </row>
        <row r="269">
          <cell r="D269" t="str">
            <v xml:space="preserve"> 2.1. Materiais Descartáveis/Materiais de Penso </v>
          </cell>
          <cell r="N269">
            <v>924.44</v>
          </cell>
        </row>
        <row r="270">
          <cell r="D270" t="str">
            <v xml:space="preserve"> 1.4. Benefícios</v>
          </cell>
          <cell r="N270">
            <v>33228.19</v>
          </cell>
        </row>
        <row r="271">
          <cell r="D271" t="str">
            <v xml:space="preserve"> 1.4. Benefícios</v>
          </cell>
          <cell r="N271">
            <v>154.41</v>
          </cell>
        </row>
        <row r="272">
          <cell r="D272" t="str">
            <v>11.6.3.1.1.1. Lavanderia</v>
          </cell>
          <cell r="N272">
            <v>42076.1</v>
          </cell>
        </row>
        <row r="273">
          <cell r="D273" t="str">
            <v>11.6.1.2.1. Médicos</v>
          </cell>
          <cell r="N273">
            <v>3066.66</v>
          </cell>
        </row>
        <row r="274">
          <cell r="D274" t="str">
            <v>6.1.2.1. Médicos</v>
          </cell>
          <cell r="N274">
            <v>6133.32</v>
          </cell>
        </row>
        <row r="275">
          <cell r="D275" t="str">
            <v>11.6.1.2.1. Médicos</v>
          </cell>
          <cell r="N275">
            <v>1666.67</v>
          </cell>
        </row>
        <row r="276">
          <cell r="D276" t="str">
            <v>11.6.1.2.1. Médicos</v>
          </cell>
          <cell r="N276">
            <v>3066.66</v>
          </cell>
        </row>
        <row r="277">
          <cell r="D277" t="str">
            <v>6.1.2.1. Médicos</v>
          </cell>
          <cell r="N277">
            <v>1533.33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11886013.339999996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5872503.5800000001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10DDE-BF4D-4500-A114-2C0AA4A34A82}">
  <sheetPr>
    <tabColor rgb="FFFFFF00"/>
  </sheetPr>
  <dimension ref="A1:BB493"/>
  <sheetViews>
    <sheetView showGridLines="0" tabSelected="1" topLeftCell="C1" zoomScale="80" zoomScaleNormal="80" workbookViewId="0">
      <selection activeCell="F14" sqref="F14:G14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44348</v>
      </c>
      <c r="G4" s="189">
        <v>1</v>
      </c>
      <c r="H4" s="2"/>
      <c r="I4" s="18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9039744000194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Março/2021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93">
        <f>3360000+1339688.99+914886.25</f>
        <v>5614575.2400000002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93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93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93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93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93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5614575.2400000002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93">
        <f>4168.43+1882.35</f>
        <v>6050.7800000000007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f>1394.91</f>
        <v>1394.91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93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93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93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93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7445.6900000000005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5622020.9300000006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6"/>
      <c r="E26" s="66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2004295.6512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1612620.2099999997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1590332.3899999997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588268.4600000002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1002063.9299999996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22287.82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126103.9624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81283.22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184288.25880000024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125076.07080000023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115874.03000000022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9202.040800000017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59212.188000000002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51653.670000000006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6634.5680000000002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923.94999999999993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1535716.7699999998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93">
        <f>'[1]SALDO DE ESTOQUE'!C9</f>
        <v>653156.38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93">
        <f>'[1]SALDO DE ESTOQUE'!C10+'[1]SALDO DE ESTOQUE'!C11</f>
        <v>810189.73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93">
        <f>'[1]SALDO DE ESTOQUE'!C14</f>
        <v>44137.56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93">
        <f>'[1]SALDO DE ESTOQUE'!C16</f>
        <v>28054.53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93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93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f>'[1]SALDO DE ESTOQUE'!C20</f>
        <v>99.44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93">
        <f>'[1]SALDO DE ESTOQUE'!C23+'[1]SALDO DE ESTOQUE'!C25</f>
        <v>79.13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168038.75999999998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93">
        <f>'[1]SALDO DE ESTOQUE'!C34+'[1]SALDO DE ESTOQUE'!C35</f>
        <v>122213.03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93">
        <f>'[1]SALDO DE ESTOQUE'!C40+'[1]SALDO DE ESTOQUE'!C41</f>
        <v>30168.62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93">
        <f>'[1]SALDO DE ESTOQUE'!C44</f>
        <v>10350.209999999999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93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93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2554.9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93"/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2554.9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93"/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1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1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1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1">
        <f>'[1]SALDO DE ESTOQUE'!C57</f>
        <v>2554.9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93">
        <f>'[1]SALDO DE ESTOQUE'!C59</f>
        <v>2752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93"/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6633.2799999999988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5907.23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5907.23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726.0499999999995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726.0499999999995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6"/>
      <c r="F92" s="110">
        <f>$F$4</f>
        <v>44348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COVID</v>
      </c>
      <c r="D95" s="27"/>
      <c r="E95" s="141" t="str">
        <f>IF(E7=0,"",E7)</f>
        <v>FERNANDO FIGUEIRA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207081.45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85492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102949.45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18640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649374.8600000001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529262.09000000008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521595.44000000006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521595.44000000006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7666.65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7666.65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120112.76999999999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120112.76999999999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46243.56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46243.56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24086.080000000002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49783.13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883.26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883.26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883.26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883.26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93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93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93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55842.3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54620.09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4682486.4211999988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939534.50880000181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+9.08)*$F$29/100,IF(AND($G$4=1,$G$6="SIM"),(8.333+11.111+1.56+4+9.08-13.084)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154361.98529999971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4836848.4064999986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785172.52350000211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93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4.2801556420233462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6"/>
      <c r="F192" s="110">
        <f>$F$4</f>
        <v>44348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COVID</v>
      </c>
      <c r="D195" s="27"/>
      <c r="E195" s="101" t="str">
        <f>IF(E7=0,"",E7)</f>
        <v>FERNANDO FIGUEIRA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6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2" t="s">
        <v>33</v>
      </c>
      <c r="D200" s="21"/>
      <c r="E200" s="27"/>
      <c r="F200" s="93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2" t="s">
        <v>74</v>
      </c>
      <c r="D201" s="21"/>
      <c r="E201" s="27"/>
      <c r="F201" s="93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2" t="s">
        <v>73</v>
      </c>
      <c r="D202" s="21"/>
      <c r="E202" s="27"/>
      <c r="F202" s="93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2" t="s">
        <v>33</v>
      </c>
      <c r="D207" s="21"/>
      <c r="E207" s="27"/>
      <c r="F207" s="93">
        <f>1</f>
        <v>1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2" t="s">
        <v>74</v>
      </c>
      <c r="D208" s="21"/>
      <c r="E208" s="27"/>
      <c r="F208" s="28">
        <f>'[1]RELAÇÃO DESPESA PAGA'!$O$2</f>
        <v>11886013.339999996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2" t="s">
        <v>73</v>
      </c>
      <c r="D209" s="21"/>
      <c r="E209" s="27"/>
      <c r="F209" s="93">
        <f>10952156.53+93376.39+784636.12+55844.3</f>
        <v>11886013.34</v>
      </c>
      <c r="G209" s="19"/>
      <c r="H209" s="60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1.0000000037252903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89"/>
      <c r="G212" s="88"/>
      <c r="H212" s="75"/>
      <c r="I212" s="74"/>
      <c r="J212" s="74"/>
      <c r="K212" s="7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2" t="s">
        <v>33</v>
      </c>
      <c r="D215" s="21"/>
      <c r="E215" s="27"/>
      <c r="F215" s="93">
        <v>1616667.3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2" t="s">
        <v>70</v>
      </c>
      <c r="D216" s="21"/>
      <c r="E216" s="27"/>
      <c r="F216" s="93">
        <f>4641297.97+393442.04+55843.29</f>
        <v>5090583.3</v>
      </c>
      <c r="G216" s="19"/>
      <c r="H216" s="60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2" t="s">
        <v>69</v>
      </c>
      <c r="D217" s="21"/>
      <c r="E217" s="27"/>
      <c r="F217" s="28">
        <f>'[1]RELAÇÃO DESPESA PAGA'!$S$22+'[1]RELAÇÃO DESPESA PAGA'!S31</f>
        <v>5872503.5800000001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2" t="s">
        <v>67</v>
      </c>
      <c r="D218" s="21"/>
      <c r="E218" s="27"/>
      <c r="F218" s="28">
        <f>F18+F19</f>
        <v>7445.6900000000005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2" t="s">
        <v>65</v>
      </c>
      <c r="D219" s="21"/>
      <c r="E219" s="27"/>
      <c r="F219" s="93"/>
      <c r="G219" s="19"/>
      <c r="H219" s="60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2406033.27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2"/>
      <c r="D221" s="53"/>
      <c r="E221" s="53"/>
      <c r="F221" s="52"/>
      <c r="G221" s="7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2406034.2700000037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1"/>
      <c r="D223" s="90"/>
      <c r="E223" s="90"/>
      <c r="F223" s="89"/>
      <c r="G223" s="88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1"/>
      <c r="D224" s="90"/>
      <c r="E224" s="90"/>
      <c r="F224" s="89"/>
      <c r="G224" s="88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0"/>
      <c r="B225" s="5"/>
      <c r="C225" s="34" t="s">
        <v>62</v>
      </c>
      <c r="D225" s="53"/>
      <c r="E225" s="53"/>
      <c r="F225" s="52"/>
      <c r="G225" s="7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7" t="s">
        <v>61</v>
      </c>
      <c r="F226" s="86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2" t="s">
        <v>60</v>
      </c>
      <c r="D227" s="21"/>
      <c r="E227" s="82"/>
      <c r="F227" s="85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2" t="s">
        <v>59</v>
      </c>
      <c r="D228" s="21"/>
      <c r="E228" s="82"/>
      <c r="F228" s="84"/>
      <c r="G228" s="63"/>
      <c r="H228" s="60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3" t="s">
        <v>58</v>
      </c>
      <c r="D229" s="23"/>
      <c r="E229" s="82"/>
      <c r="F229" s="84"/>
      <c r="G229" s="63"/>
      <c r="H229" s="60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3" t="s">
        <v>57</v>
      </c>
      <c r="D230" s="23"/>
      <c r="E230" s="82"/>
      <c r="F230" s="81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0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79"/>
      <c r="D232" s="49"/>
      <c r="E232" s="49"/>
      <c r="F232" s="49"/>
      <c r="G232" s="48"/>
      <c r="H232" s="75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</row>
    <row r="233" spans="1:54" ht="18" customHeight="1" x14ac:dyDescent="0.2">
      <c r="A233" s="6"/>
      <c r="B233" s="5"/>
      <c r="C233" s="78"/>
      <c r="D233" s="77"/>
      <c r="E233" s="77"/>
      <c r="F233" s="77"/>
      <c r="G233" s="76"/>
      <c r="H233" s="75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2" t="s">
        <v>53</v>
      </c>
      <c r="D236" s="21"/>
      <c r="E236" s="27"/>
      <c r="F236" s="28">
        <f>'[1]SALDO DE ESTOQUE'!C30</f>
        <v>1535716.77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2" t="s">
        <v>52</v>
      </c>
      <c r="D237" s="21"/>
      <c r="E237" s="27"/>
      <c r="F237" s="28">
        <f>'[1]SALDO DE ESTOQUE'!C65</f>
        <v>168038.75999999998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2" t="s">
        <v>51</v>
      </c>
      <c r="D238" s="21"/>
      <c r="E238" s="27"/>
      <c r="F238" s="71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1703755.53</v>
      </c>
      <c r="G239" s="27"/>
      <c r="H239" s="40" t="s">
        <v>48</v>
      </c>
      <c r="I239" s="1"/>
      <c r="J239" s="1"/>
      <c r="K239" s="1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1:54" ht="18" customHeight="1" x14ac:dyDescent="0.2">
      <c r="A240" s="6"/>
      <c r="B240" s="5"/>
      <c r="C240" s="69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8" t="s">
        <v>47</v>
      </c>
      <c r="D241" s="66"/>
      <c r="E241" s="66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7" t="s">
        <v>46</v>
      </c>
      <c r="D242" s="66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2" t="s">
        <v>45</v>
      </c>
      <c r="D244" s="21"/>
      <c r="E244" s="27"/>
      <c r="F244" s="61">
        <v>1326305.27</v>
      </c>
      <c r="G244" s="19"/>
      <c r="H244" s="60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5" t="s">
        <v>44</v>
      </c>
      <c r="D245" s="25"/>
      <c r="E245" s="23"/>
      <c r="F245" s="64">
        <f>130799.18+110572.42</f>
        <v>241371.59999999998</v>
      </c>
      <c r="G245" s="63"/>
      <c r="H245" s="60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2" t="s">
        <v>43</v>
      </c>
      <c r="D246" s="21"/>
      <c r="E246" s="27"/>
      <c r="F246" s="61">
        <v>90815.16</v>
      </c>
      <c r="G246" s="19"/>
      <c r="H246" s="60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1658492.03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59"/>
      <c r="D248" s="59"/>
      <c r="E248" s="59"/>
      <c r="F248" s="58"/>
      <c r="G248" s="58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7" t="s">
        <v>42</v>
      </c>
      <c r="D249" s="66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2" t="s">
        <v>41</v>
      </c>
      <c r="D251" s="21"/>
      <c r="E251" s="27"/>
      <c r="F251" s="61">
        <v>89975.31</v>
      </c>
      <c r="G251" s="19"/>
      <c r="H251" s="60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2" t="s">
        <v>40</v>
      </c>
      <c r="D252" s="21"/>
      <c r="E252" s="27"/>
      <c r="F252" s="61">
        <v>0</v>
      </c>
      <c r="G252" s="19"/>
      <c r="H252" s="60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5" t="s">
        <v>39</v>
      </c>
      <c r="D253" s="25"/>
      <c r="E253" s="23"/>
      <c r="F253" s="64">
        <v>997007.92</v>
      </c>
      <c r="G253" s="63"/>
      <c r="H253" s="60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2" t="s">
        <v>38</v>
      </c>
      <c r="D254" s="21"/>
      <c r="E254" s="27"/>
      <c r="F254" s="61">
        <v>590770.53</v>
      </c>
      <c r="G254" s="19"/>
      <c r="H254" s="60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1677753.76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59"/>
      <c r="D256" s="59"/>
      <c r="E256" s="59"/>
      <c r="F256" s="58"/>
      <c r="G256" s="58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3336245.79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7" t="s">
        <v>33</v>
      </c>
      <c r="D261" s="49"/>
      <c r="E261" s="48"/>
      <c r="F261" s="56">
        <v>1038532.58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28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549645.47237639991</v>
      </c>
      <c r="G262" s="27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125076.07080000023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59212.188000000002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1403889.7935763993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1325.25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1394.91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55842.3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55842.3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-53122.14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2021-08-02T12:29:04Z</dcterms:created>
  <dcterms:modified xsi:type="dcterms:W3CDTF">2021-08-02T12:29:31Z</dcterms:modified>
</cp:coreProperties>
</file>